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s at 31-03-22" sheetId="1" r:id="rId1"/>
  </sheets>
  <definedNames/>
  <calcPr fullCalcOnLoad="1"/>
</workbook>
</file>

<file path=xl/sharedStrings.xml><?xml version="1.0" encoding="utf-8"?>
<sst xmlns="http://schemas.openxmlformats.org/spreadsheetml/2006/main" count="297" uniqueCount="173">
  <si>
    <t>The Old Mill House</t>
  </si>
  <si>
    <t>Multi-denominational Chapel</t>
  </si>
  <si>
    <t>Office Equipment</t>
  </si>
  <si>
    <t>Christmas Illuminations</t>
  </si>
  <si>
    <t>CCTV</t>
  </si>
  <si>
    <t>Railway Station Clock</t>
  </si>
  <si>
    <t>Town Signs</t>
  </si>
  <si>
    <t>Civic Regalia</t>
  </si>
  <si>
    <t>Cemetery Equipment</t>
  </si>
  <si>
    <t>The Sessions House</t>
  </si>
  <si>
    <t>Mount Olivet Allotments</t>
  </si>
  <si>
    <t>London Road Allotments</t>
  </si>
  <si>
    <t>Category</t>
  </si>
  <si>
    <t>Description</t>
  </si>
  <si>
    <t>Sub Total</t>
  </si>
  <si>
    <t>Street Furniture</t>
  </si>
  <si>
    <t>Notice Board</t>
  </si>
  <si>
    <t>Bus Shelter</t>
  </si>
  <si>
    <t>Aswell Street</t>
  </si>
  <si>
    <t>Kenwick Road</t>
  </si>
  <si>
    <t>Laptop</t>
  </si>
  <si>
    <t>Brushcutter</t>
  </si>
  <si>
    <t>Blower</t>
  </si>
  <si>
    <t>Court Room Furniture</t>
  </si>
  <si>
    <t>Hubbard's Hills</t>
  </si>
  <si>
    <t>War Memorial</t>
  </si>
  <si>
    <t>Hedgetrimmer</t>
  </si>
  <si>
    <t>Location</t>
  </si>
  <si>
    <t>Date of Acquisition</t>
  </si>
  <si>
    <t>Size</t>
  </si>
  <si>
    <t>Notes</t>
  </si>
  <si>
    <t>Price Per Unit</t>
  </si>
  <si>
    <t>Proxy value</t>
  </si>
  <si>
    <t>Crowtree Lane</t>
  </si>
  <si>
    <t>Eastgate</t>
  </si>
  <si>
    <t>London Road</t>
  </si>
  <si>
    <t>St. Aethelheard's Chapel</t>
  </si>
  <si>
    <t>London Road Cemetery</t>
  </si>
  <si>
    <t>Off Crowtree Lane</t>
  </si>
  <si>
    <t>Mount Olivet</t>
  </si>
  <si>
    <t>Land at Julian Bower</t>
  </si>
  <si>
    <t>4 acres</t>
  </si>
  <si>
    <t>Julian Bower off London Road</t>
  </si>
  <si>
    <t>Land at London Road - Astroturf</t>
  </si>
  <si>
    <t>Buildings and Land</t>
  </si>
  <si>
    <t>Desks etc</t>
  </si>
  <si>
    <t>Sessions House</t>
  </si>
  <si>
    <t>Desk Top Computers</t>
  </si>
  <si>
    <t>x 12 around town centre</t>
  </si>
  <si>
    <t>0.59 acres</t>
  </si>
  <si>
    <t>Main entrances to Louth.</t>
  </si>
  <si>
    <t>Paintings / Documents / Object d'art</t>
  </si>
  <si>
    <t>Interactive Speed Signs and Brackets</t>
  </si>
  <si>
    <t>Sessions House or around town</t>
  </si>
  <si>
    <t>Benches</t>
  </si>
  <si>
    <t>30+ Town wide</t>
  </si>
  <si>
    <t>Present Use</t>
  </si>
  <si>
    <t>Multi Use</t>
  </si>
  <si>
    <t>Public Enjoyment</t>
  </si>
  <si>
    <t>Commemoration</t>
  </si>
  <si>
    <t>Allotment land</t>
  </si>
  <si>
    <t>Used at Cem</t>
  </si>
  <si>
    <t>Town Centre Illuminations</t>
  </si>
  <si>
    <t xml:space="preserve">Used by St. Aethelheard's </t>
  </si>
  <si>
    <t>Residential</t>
  </si>
  <si>
    <t>Signage</t>
  </si>
  <si>
    <t>Display</t>
  </si>
  <si>
    <t>Now astro turf.  Leased by Magna-Vitae</t>
  </si>
  <si>
    <t>SH Administration</t>
  </si>
  <si>
    <t>Timekeeping/display at SH</t>
  </si>
  <si>
    <t>Civic Use and Display</t>
  </si>
  <si>
    <t>Everyday use</t>
  </si>
  <si>
    <t>Traffic calming</t>
  </si>
  <si>
    <t>Travel and Tourism</t>
  </si>
  <si>
    <t xml:space="preserve">Value </t>
  </si>
  <si>
    <t>4.57 acres</t>
  </si>
  <si>
    <t>0.498 acres</t>
  </si>
  <si>
    <t>5 acres</t>
  </si>
  <si>
    <t>Pool Van</t>
  </si>
  <si>
    <t>Xmas Tree Baubles</t>
  </si>
  <si>
    <t>£1.80, £3.00, £0.75</t>
  </si>
  <si>
    <t>4 x Banners</t>
  </si>
  <si>
    <t>Illuminated Star Xmas Tree Topper</t>
  </si>
  <si>
    <t>Crib Figures</t>
  </si>
  <si>
    <t>White Goods</t>
  </si>
  <si>
    <t>Hoover</t>
  </si>
  <si>
    <t>Cemetery</t>
  </si>
  <si>
    <t>20 acres</t>
  </si>
  <si>
    <t>Town Centre Decorations</t>
  </si>
  <si>
    <t>Ride on Mower</t>
  </si>
  <si>
    <t>Used for grazing and hay</t>
  </si>
  <si>
    <t>High Reach Hedgetrimmer</t>
  </si>
  <si>
    <t>Pedestrian Mower</t>
  </si>
  <si>
    <t>Small Pedestrian Mower</t>
  </si>
  <si>
    <t>£0.68, £1.80</t>
  </si>
  <si>
    <t>1967 / 2020/21</t>
  </si>
  <si>
    <t>Cost to LTC of Acquisition</t>
  </si>
  <si>
    <t>Cost of Replace-
ment after RICs Valuation</t>
  </si>
  <si>
    <t>Date of Last RICs Valuation</t>
  </si>
  <si>
    <t>310.5 sq m</t>
  </si>
  <si>
    <t>48.63 sq m</t>
  </si>
  <si>
    <t>Toilet Block</t>
  </si>
  <si>
    <t>9 sq m</t>
  </si>
  <si>
    <t>36 sq m</t>
  </si>
  <si>
    <t>LTC own.  Loan paid off 2021.  Office and Land.</t>
  </si>
  <si>
    <t>LTC own.  Built in 1855.  Handed over from Louth Borough Council in 1974.  Occupation Agreement with St. A's renewed 5 yearly.</t>
  </si>
  <si>
    <t>LTC own.  Built in 1855.  Handed over from Louth Borough Council in 1974.</t>
  </si>
  <si>
    <t>LTC own.  Built in the 1960's.  Flat concrete roof surfaced in asphalt.</t>
  </si>
  <si>
    <t>LTC own.  Land originally purchased in 1853 at a cost of £1,260.  Handed over from Louth Borough Council in 1974.  Value based on AHDB lowest 2018 cost per hectare of pasture land</t>
  </si>
  <si>
    <t>Privately owned and used by public with kind permission.  Built in the 1990's of brick construction with hipped clay tile roof.  Maintained by HH Trust, insured by LTC.</t>
  </si>
  <si>
    <t>LTC are the custodian.  Paid for by public subscription.  Originally cost £1,106 to make.  ELDC pay for the electricity.</t>
  </si>
  <si>
    <t>LTC own.  Allotment land.  Community long term asset.  Lease with Louth Cottage Garden and Allotment Association signed in 1936.  Handed over from Louth Borough Council in 1974.</t>
  </si>
  <si>
    <t xml:space="preserve">LTC own.  Purchased 19/1/1953 from Lindsey County Council.  Handed over from Louth Borough Council in 1974.  </t>
  </si>
  <si>
    <t>LTC own.  Gifted to the people of Louth from Alfred Pahud Estate on 1/8/1907 for use as pleasure grounds and gardens.</t>
  </si>
  <si>
    <t>N/A</t>
  </si>
  <si>
    <t>LTC own.  Husqvarna 226HD60S</t>
  </si>
  <si>
    <t>LTC own.  (Strimmer) Husqvarna 545RX</t>
  </si>
  <si>
    <t>LTC own.  Husqvarna 525BX</t>
  </si>
  <si>
    <t xml:space="preserve">LTC own.  Husqvarna R316TsX AWD </t>
  </si>
  <si>
    <t>LTC own.  Husqvarna LB553S</t>
  </si>
  <si>
    <t>LTC own.  Husqvarna LC140S</t>
  </si>
  <si>
    <t>LTC own.  Husqvarna 525RX</t>
  </si>
  <si>
    <t>LTC own.  Husqvarna 325HE4X</t>
  </si>
  <si>
    <t>LTC own.  Husqvarna 555RXT</t>
  </si>
  <si>
    <t>LTC own.  x 2 one left hand radial, one right hand radial</t>
  </si>
  <si>
    <t>LTC own.  HP</t>
  </si>
  <si>
    <t>LTC own.  2 x harddrives</t>
  </si>
  <si>
    <t>LTC own.  Sebo x7  epower cleaner</t>
  </si>
  <si>
    <t>LTC own.  Fridge</t>
  </si>
  <si>
    <t>LTC own.  x 10 figures</t>
  </si>
  <si>
    <t>LTC own.  Bought from Blachere Illuminations Dec 19.  Price ex. VAT.</t>
  </si>
  <si>
    <t>LTC own.  Christmas Red Shatterproof Bauble - 14cm 022262 x 55, Pack of 4 x 10cm Red Shatterproof Baubles 022167 x 25, 10cm Matt Christmas Red Baubles x 100</t>
  </si>
  <si>
    <t>LTC own.  For use around Xmas Tree</t>
  </si>
  <si>
    <t>LTC own.  Purchased 1995</t>
  </si>
  <si>
    <t>LTC own.  x 7 unique oak signs, originally hand carved by Harry Carter depicting Louth's religious, historic and agricultural background, refurbished 2020/21</t>
  </si>
  <si>
    <t>LTC own.  11 no. tables and 40 no. chairs</t>
  </si>
  <si>
    <t>LTC own.  Purchased from Thompson and Smith</t>
  </si>
  <si>
    <t xml:space="preserve">LTC own.  </t>
  </si>
  <si>
    <t>LTC own.  Stored at SH, erected on catenary wires by local contractor</t>
  </si>
  <si>
    <t>Planters</t>
  </si>
  <si>
    <t>Various</t>
  </si>
  <si>
    <t>500-1,000</t>
  </si>
  <si>
    <t>Misc.</t>
  </si>
  <si>
    <t>LTC own.  Maintained in partnership with ELDC.  Revalued in 2021 following upgrade to 4G in partnership with ELDC. 1 further camera to be added, not accounted for here.</t>
  </si>
  <si>
    <t>Container</t>
  </si>
  <si>
    <t>LTC own. 10ft new.</t>
  </si>
  <si>
    <t>LTC own.  Mayoral Chains of Office, Maces, Robes.  Handed over by Louth Borough Council.</t>
  </si>
  <si>
    <t>Public Toilet</t>
  </si>
  <si>
    <t>LTC own.  Handed over from Louth Borough Council in 1974. Leased to private occupiers.</t>
  </si>
  <si>
    <t>Office Use/Storage</t>
  </si>
  <si>
    <t>Pole Saw</t>
  </si>
  <si>
    <t>LTC own.  525PT5S</t>
  </si>
  <si>
    <t>LTC own.  Wooden, Metal and Recycled Plastic.</t>
  </si>
  <si>
    <t>LTC own.  Originally formed part of the cemetery.  Now part of the London Road Pavilion site, developed and upgraded with new astro turf in 2021 at a cost to ELDC of £180,000, leased by Magna Vitae.</t>
  </si>
  <si>
    <t>Asset Inventory as at 31st March 2023</t>
  </si>
  <si>
    <t>x 3 HP harddrives (one for server) and x 2 LG LTC monitors.  Originally purchased 2011, upgraded 2019.</t>
  </si>
  <si>
    <t xml:space="preserve">LTC own.  176 x 10cm gold, 55 x 14cm gold, </t>
  </si>
  <si>
    <t>Safe</t>
  </si>
  <si>
    <t>Purchased from Safe Security Ltd.</t>
  </si>
  <si>
    <t>LTC own.  55 x 14cm and 144 10cm wool white baubles.</t>
  </si>
  <si>
    <t>2.60, 1.18</t>
  </si>
  <si>
    <t>Xmas Trees Bows</t>
  </si>
  <si>
    <t>LTC own.  50 x red bows.</t>
  </si>
  <si>
    <t>LTC own.  Art work, Charters, Memorabilia.  Market Valuation.  Handed over from Louth Borough Council.</t>
  </si>
  <si>
    <t>LTC own.  Lamp column mounted speed signs x3.</t>
  </si>
  <si>
    <t>2016 x2 &amp; Mar 2022</t>
  </si>
  <si>
    <t>Bins</t>
  </si>
  <si>
    <t>LTC own.  6 x Bins purchased from Broxap of which 4 currently in store, 1 in Stewton Lane, 1 in Railway Walk.</t>
  </si>
  <si>
    <t>SH, Stewton Lane, Railway Walk</t>
  </si>
  <si>
    <t>LTC own.  9 x rectangular. 1 x 6 tiered, 4 x octagonal,  30 x half up the pole.</t>
  </si>
  <si>
    <t>Mkt Pl, C'mkt, WM, R'gate, Aswell St, Q St, Cem, Legbourne Rd Bus Stop</t>
  </si>
  <si>
    <t>Disposals during 2022/23</t>
  </si>
  <si>
    <t>None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</si>
</sst>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&quot;£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3" fontId="0" fillId="0" borderId="0" xfId="42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3" fontId="0" fillId="0" borderId="10" xfId="42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3" fontId="0" fillId="0" borderId="11" xfId="42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3" fontId="0" fillId="0" borderId="0" xfId="42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/>
    </xf>
    <xf numFmtId="43" fontId="0" fillId="0" borderId="10" xfId="42" applyFont="1" applyBorder="1" applyAlignment="1">
      <alignment horizontal="center" vertical="center" wrapText="1"/>
    </xf>
    <xf numFmtId="43" fontId="0" fillId="0" borderId="10" xfId="0" applyNumberForma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0" fillId="0" borderId="10" xfId="42" applyFont="1" applyFill="1" applyBorder="1" applyAlignment="1">
      <alignment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0" fillId="0" borderId="0" xfId="42" applyFont="1" applyFill="1" applyAlignment="1">
      <alignment vertical="center" wrapText="1"/>
    </xf>
    <xf numFmtId="6" fontId="0" fillId="0" borderId="10" xfId="42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pane ySplit="2" topLeftCell="A45" activePane="bottomLeft" state="frozen"/>
      <selection pane="topLeft" activeCell="A1" sqref="A1"/>
      <selection pane="bottomLeft" activeCell="L56" sqref="A1:L56"/>
    </sheetView>
  </sheetViews>
  <sheetFormatPr defaultColWidth="8.7109375" defaultRowHeight="12.75"/>
  <cols>
    <col min="1" max="1" width="17.7109375" style="4" customWidth="1"/>
    <col min="2" max="2" width="9.57421875" style="45" bestFit="1" customWidth="1"/>
    <col min="3" max="3" width="11.28125" style="2" bestFit="1" customWidth="1"/>
    <col min="4" max="4" width="11.7109375" style="3" bestFit="1" customWidth="1"/>
    <col min="5" max="5" width="10.7109375" style="3" bestFit="1" customWidth="1"/>
    <col min="6" max="6" width="5.57421875" style="3" bestFit="1" customWidth="1"/>
    <col min="7" max="7" width="32.421875" style="4" bestFit="1" customWidth="1"/>
    <col min="8" max="8" width="9.57421875" style="2" bestFit="1" customWidth="1"/>
    <col min="9" max="9" width="6.7109375" style="2" bestFit="1" customWidth="1"/>
    <col min="10" max="11" width="12.7109375" style="2" bestFit="1" customWidth="1"/>
    <col min="12" max="12" width="15.421875" style="2" bestFit="1" customWidth="1"/>
    <col min="13" max="13" width="18.28125" style="3" bestFit="1" customWidth="1"/>
    <col min="14" max="14" width="8.7109375" style="4" customWidth="1"/>
    <col min="15" max="15" width="11.57421875" style="4" bestFit="1" customWidth="1"/>
    <col min="16" max="16384" width="8.7109375" style="4" customWidth="1"/>
  </cols>
  <sheetData>
    <row r="1" spans="1:13" ht="12.75">
      <c r="A1" s="49" t="s">
        <v>154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/>
    </row>
    <row r="2" spans="1:15" s="1" customFormat="1" ht="39">
      <c r="A2" s="5" t="s">
        <v>13</v>
      </c>
      <c r="B2" s="44" t="s">
        <v>12</v>
      </c>
      <c r="C2" s="6" t="s">
        <v>96</v>
      </c>
      <c r="D2" s="5" t="s">
        <v>27</v>
      </c>
      <c r="E2" s="5" t="s">
        <v>28</v>
      </c>
      <c r="F2" s="5" t="s">
        <v>29</v>
      </c>
      <c r="G2" s="5" t="s">
        <v>30</v>
      </c>
      <c r="H2" s="6" t="s">
        <v>31</v>
      </c>
      <c r="I2" s="6" t="s">
        <v>32</v>
      </c>
      <c r="J2" s="6" t="s">
        <v>74</v>
      </c>
      <c r="K2" s="6" t="s">
        <v>14</v>
      </c>
      <c r="L2" s="6" t="s">
        <v>97</v>
      </c>
      <c r="M2" s="5" t="s">
        <v>56</v>
      </c>
      <c r="O2" s="1" t="s">
        <v>98</v>
      </c>
    </row>
    <row r="3" spans="1:15" ht="26.25">
      <c r="A3" s="7" t="s">
        <v>0</v>
      </c>
      <c r="B3" s="33" t="s">
        <v>44</v>
      </c>
      <c r="C3" s="8">
        <v>0</v>
      </c>
      <c r="D3" s="10" t="s">
        <v>33</v>
      </c>
      <c r="E3" s="9">
        <v>1974</v>
      </c>
      <c r="F3" s="10" t="s">
        <v>49</v>
      </c>
      <c r="G3" s="17" t="s">
        <v>148</v>
      </c>
      <c r="H3" s="8"/>
      <c r="I3" s="8">
        <v>1</v>
      </c>
      <c r="J3" s="8">
        <v>300000</v>
      </c>
      <c r="K3" s="8"/>
      <c r="L3" s="8"/>
      <c r="M3" s="16" t="s">
        <v>64</v>
      </c>
      <c r="O3" s="4">
        <v>2016</v>
      </c>
    </row>
    <row r="4" spans="1:15" ht="26.25">
      <c r="A4" s="7" t="s">
        <v>9</v>
      </c>
      <c r="B4" s="33" t="s">
        <v>44</v>
      </c>
      <c r="C4" s="8">
        <v>200000</v>
      </c>
      <c r="D4" s="10" t="s">
        <v>34</v>
      </c>
      <c r="E4" s="10">
        <v>2011</v>
      </c>
      <c r="F4" s="9" t="s">
        <v>99</v>
      </c>
      <c r="G4" s="17" t="s">
        <v>104</v>
      </c>
      <c r="H4" s="8"/>
      <c r="I4" s="8"/>
      <c r="J4" s="8">
        <v>200000</v>
      </c>
      <c r="K4" s="8"/>
      <c r="L4" s="8">
        <v>1100000</v>
      </c>
      <c r="M4" s="9" t="s">
        <v>149</v>
      </c>
      <c r="O4" s="38">
        <v>44608</v>
      </c>
    </row>
    <row r="5" spans="1:15" ht="30">
      <c r="A5" s="7" t="s">
        <v>36</v>
      </c>
      <c r="B5" s="33" t="s">
        <v>44</v>
      </c>
      <c r="C5" s="8">
        <v>0</v>
      </c>
      <c r="D5" s="10" t="s">
        <v>37</v>
      </c>
      <c r="E5" s="9">
        <v>1974</v>
      </c>
      <c r="F5" s="9" t="s">
        <v>100</v>
      </c>
      <c r="G5" s="17" t="s">
        <v>105</v>
      </c>
      <c r="H5" s="8"/>
      <c r="I5" s="8">
        <v>1</v>
      </c>
      <c r="J5" s="8">
        <v>60104</v>
      </c>
      <c r="K5" s="8"/>
      <c r="L5" s="8">
        <v>600000</v>
      </c>
      <c r="M5" s="16" t="s">
        <v>63</v>
      </c>
      <c r="O5" s="38">
        <v>44608</v>
      </c>
    </row>
    <row r="6" spans="1:15" ht="26.25">
      <c r="A6" s="7" t="s">
        <v>1</v>
      </c>
      <c r="B6" s="33" t="s">
        <v>44</v>
      </c>
      <c r="C6" s="8">
        <v>0</v>
      </c>
      <c r="D6" s="10" t="s">
        <v>37</v>
      </c>
      <c r="E6" s="9">
        <v>1974</v>
      </c>
      <c r="F6" s="9" t="s">
        <v>100</v>
      </c>
      <c r="G6" s="17" t="s">
        <v>106</v>
      </c>
      <c r="H6" s="8"/>
      <c r="I6" s="8">
        <v>1</v>
      </c>
      <c r="J6" s="8">
        <v>60104</v>
      </c>
      <c r="K6" s="8"/>
      <c r="L6" s="8">
        <v>600000</v>
      </c>
      <c r="M6" s="9" t="s">
        <v>57</v>
      </c>
      <c r="O6" s="38">
        <v>44608</v>
      </c>
    </row>
    <row r="7" spans="1:15" ht="26.25">
      <c r="A7" s="15" t="s">
        <v>101</v>
      </c>
      <c r="B7" s="26" t="s">
        <v>44</v>
      </c>
      <c r="C7" s="8">
        <v>0</v>
      </c>
      <c r="D7" s="16" t="s">
        <v>37</v>
      </c>
      <c r="E7" s="9">
        <v>1974</v>
      </c>
      <c r="F7" s="9" t="s">
        <v>102</v>
      </c>
      <c r="G7" s="17" t="s">
        <v>107</v>
      </c>
      <c r="H7" s="8"/>
      <c r="I7" s="8"/>
      <c r="J7" s="8"/>
      <c r="K7" s="8"/>
      <c r="L7" s="8">
        <v>40000</v>
      </c>
      <c r="M7" s="9" t="s">
        <v>147</v>
      </c>
      <c r="O7" s="38">
        <v>44608</v>
      </c>
    </row>
    <row r="8" spans="1:13" ht="51">
      <c r="A8" s="15" t="s">
        <v>86</v>
      </c>
      <c r="B8" s="26" t="s">
        <v>44</v>
      </c>
      <c r="C8" s="8">
        <v>0</v>
      </c>
      <c r="D8" s="16" t="s">
        <v>37</v>
      </c>
      <c r="E8" s="9">
        <v>1974</v>
      </c>
      <c r="F8" s="16" t="s">
        <v>87</v>
      </c>
      <c r="G8" s="17" t="s">
        <v>108</v>
      </c>
      <c r="H8" s="8"/>
      <c r="I8" s="8"/>
      <c r="J8" s="8">
        <v>104000</v>
      </c>
      <c r="K8" s="8"/>
      <c r="L8" s="8"/>
      <c r="M8" s="16" t="s">
        <v>86</v>
      </c>
    </row>
    <row r="9" spans="1:13" ht="30">
      <c r="A9" s="7" t="s">
        <v>24</v>
      </c>
      <c r="B9" s="33" t="s">
        <v>44</v>
      </c>
      <c r="C9" s="8">
        <v>0</v>
      </c>
      <c r="D9" s="10" t="s">
        <v>38</v>
      </c>
      <c r="E9" s="9">
        <v>1907</v>
      </c>
      <c r="F9" s="9"/>
      <c r="G9" s="17" t="s">
        <v>113</v>
      </c>
      <c r="H9" s="8"/>
      <c r="I9" s="8">
        <v>1</v>
      </c>
      <c r="J9" s="8">
        <v>1</v>
      </c>
      <c r="K9" s="8"/>
      <c r="L9" s="8"/>
      <c r="M9" s="9" t="s">
        <v>58</v>
      </c>
    </row>
    <row r="10" spans="1:15" ht="40.5">
      <c r="A10" s="15" t="s">
        <v>101</v>
      </c>
      <c r="B10" s="26" t="s">
        <v>44</v>
      </c>
      <c r="C10" s="8">
        <v>0</v>
      </c>
      <c r="D10" s="16" t="s">
        <v>38</v>
      </c>
      <c r="E10" s="9" t="s">
        <v>114</v>
      </c>
      <c r="F10" s="9" t="s">
        <v>103</v>
      </c>
      <c r="G10" s="17" t="s">
        <v>109</v>
      </c>
      <c r="H10" s="8"/>
      <c r="I10" s="8"/>
      <c r="J10" s="8"/>
      <c r="K10" s="8"/>
      <c r="L10" s="8">
        <v>135000</v>
      </c>
      <c r="M10" s="9" t="s">
        <v>147</v>
      </c>
      <c r="O10" s="38">
        <v>44608</v>
      </c>
    </row>
    <row r="11" spans="1:13" ht="30">
      <c r="A11" s="7" t="s">
        <v>25</v>
      </c>
      <c r="B11" s="33" t="s">
        <v>44</v>
      </c>
      <c r="C11" s="8">
        <v>0</v>
      </c>
      <c r="D11" s="10" t="s">
        <v>34</v>
      </c>
      <c r="E11" s="9">
        <v>1921</v>
      </c>
      <c r="F11" s="9"/>
      <c r="G11" s="17" t="s">
        <v>110</v>
      </c>
      <c r="H11" s="8"/>
      <c r="I11" s="8">
        <v>1</v>
      </c>
      <c r="J11" s="8">
        <v>1</v>
      </c>
      <c r="K11" s="8"/>
      <c r="L11" s="8"/>
      <c r="M11" s="9" t="s">
        <v>59</v>
      </c>
    </row>
    <row r="12" spans="1:13" ht="51">
      <c r="A12" s="7" t="s">
        <v>10</v>
      </c>
      <c r="B12" s="33" t="s">
        <v>44</v>
      </c>
      <c r="C12" s="8">
        <v>0</v>
      </c>
      <c r="D12" s="10" t="s">
        <v>39</v>
      </c>
      <c r="E12" s="10">
        <v>1936</v>
      </c>
      <c r="F12" s="9" t="s">
        <v>76</v>
      </c>
      <c r="G12" s="17" t="s">
        <v>111</v>
      </c>
      <c r="H12" s="8"/>
      <c r="I12" s="8"/>
      <c r="J12" s="8"/>
      <c r="K12" s="8"/>
      <c r="L12" s="8"/>
      <c r="M12" s="21" t="s">
        <v>60</v>
      </c>
    </row>
    <row r="13" spans="1:13" ht="51">
      <c r="A13" s="7" t="s">
        <v>11</v>
      </c>
      <c r="B13" s="33" t="s">
        <v>44</v>
      </c>
      <c r="C13" s="8">
        <v>0</v>
      </c>
      <c r="D13" s="10" t="s">
        <v>35</v>
      </c>
      <c r="E13" s="10">
        <v>1953</v>
      </c>
      <c r="F13" s="9" t="s">
        <v>77</v>
      </c>
      <c r="G13" s="17" t="s">
        <v>111</v>
      </c>
      <c r="H13" s="8"/>
      <c r="I13" s="8"/>
      <c r="J13" s="8"/>
      <c r="K13" s="8"/>
      <c r="L13" s="8"/>
      <c r="M13" s="21" t="s">
        <v>60</v>
      </c>
    </row>
    <row r="14" spans="1:13" ht="39">
      <c r="A14" s="7" t="s">
        <v>40</v>
      </c>
      <c r="B14" s="33" t="s">
        <v>44</v>
      </c>
      <c r="C14" s="8">
        <v>0</v>
      </c>
      <c r="D14" s="16" t="s">
        <v>42</v>
      </c>
      <c r="E14" s="9">
        <v>1953</v>
      </c>
      <c r="F14" s="16" t="s">
        <v>75</v>
      </c>
      <c r="G14" s="17" t="s">
        <v>112</v>
      </c>
      <c r="H14" s="8"/>
      <c r="I14" s="8"/>
      <c r="J14" s="8">
        <v>80000</v>
      </c>
      <c r="K14" s="8"/>
      <c r="L14" s="8"/>
      <c r="M14" s="16" t="s">
        <v>90</v>
      </c>
    </row>
    <row r="15" spans="1:13" ht="51">
      <c r="A15" s="7" t="s">
        <v>43</v>
      </c>
      <c r="B15" s="33" t="s">
        <v>44</v>
      </c>
      <c r="C15" s="8">
        <v>0</v>
      </c>
      <c r="D15" s="10" t="s">
        <v>35</v>
      </c>
      <c r="E15" s="9"/>
      <c r="F15" s="10" t="s">
        <v>41</v>
      </c>
      <c r="G15" s="17" t="s">
        <v>153</v>
      </c>
      <c r="H15" s="8"/>
      <c r="I15" s="8"/>
      <c r="J15" s="8">
        <v>80000</v>
      </c>
      <c r="K15" s="8">
        <f>SUM(J3:J15)</f>
        <v>884210</v>
      </c>
      <c r="L15" s="8"/>
      <c r="M15" s="13" t="s">
        <v>67</v>
      </c>
    </row>
    <row r="16" spans="1:13" s="31" customFormat="1" ht="26.25">
      <c r="A16" s="32" t="s">
        <v>26</v>
      </c>
      <c r="B16" s="39" t="s">
        <v>8</v>
      </c>
      <c r="C16" s="27">
        <v>310</v>
      </c>
      <c r="D16" s="39" t="s">
        <v>37</v>
      </c>
      <c r="E16" s="28">
        <v>43374</v>
      </c>
      <c r="F16" s="29"/>
      <c r="G16" s="30" t="s">
        <v>115</v>
      </c>
      <c r="H16" s="27">
        <v>310</v>
      </c>
      <c r="I16" s="27"/>
      <c r="J16" s="27">
        <v>310</v>
      </c>
      <c r="K16" s="27"/>
      <c r="L16" s="27"/>
      <c r="M16" s="26" t="s">
        <v>61</v>
      </c>
    </row>
    <row r="17" spans="1:13" s="31" customFormat="1" ht="26.25">
      <c r="A17" s="32" t="s">
        <v>21</v>
      </c>
      <c r="B17" s="39" t="s">
        <v>8</v>
      </c>
      <c r="C17" s="27">
        <v>545</v>
      </c>
      <c r="D17" s="39" t="s">
        <v>37</v>
      </c>
      <c r="E17" s="28">
        <v>43374</v>
      </c>
      <c r="F17" s="29"/>
      <c r="G17" s="30" t="s">
        <v>116</v>
      </c>
      <c r="H17" s="27">
        <v>545</v>
      </c>
      <c r="I17" s="27"/>
      <c r="J17" s="27">
        <v>545</v>
      </c>
      <c r="K17" s="27"/>
      <c r="L17" s="27"/>
      <c r="M17" s="26" t="s">
        <v>61</v>
      </c>
    </row>
    <row r="18" spans="1:13" s="31" customFormat="1" ht="26.25">
      <c r="A18" s="32" t="s">
        <v>22</v>
      </c>
      <c r="B18" s="39" t="s">
        <v>8</v>
      </c>
      <c r="C18" s="27">
        <v>170</v>
      </c>
      <c r="D18" s="39" t="s">
        <v>37</v>
      </c>
      <c r="E18" s="28">
        <v>43374</v>
      </c>
      <c r="F18" s="29"/>
      <c r="G18" s="30" t="s">
        <v>117</v>
      </c>
      <c r="H18" s="27">
        <v>170</v>
      </c>
      <c r="I18" s="27"/>
      <c r="J18" s="27">
        <v>170</v>
      </c>
      <c r="K18" s="27"/>
      <c r="L18" s="27"/>
      <c r="M18" s="26" t="s">
        <v>61</v>
      </c>
    </row>
    <row r="19" spans="1:13" s="31" customFormat="1" ht="26.25">
      <c r="A19" s="25" t="s">
        <v>89</v>
      </c>
      <c r="B19" s="40" t="s">
        <v>8</v>
      </c>
      <c r="C19" s="27">
        <v>5700</v>
      </c>
      <c r="D19" s="40" t="s">
        <v>37</v>
      </c>
      <c r="E19" s="28">
        <v>43862</v>
      </c>
      <c r="F19" s="29"/>
      <c r="G19" s="30" t="s">
        <v>118</v>
      </c>
      <c r="H19" s="27">
        <v>5700</v>
      </c>
      <c r="I19" s="27"/>
      <c r="J19" s="27">
        <v>5700</v>
      </c>
      <c r="K19" s="34"/>
      <c r="L19" s="27"/>
      <c r="M19" s="26" t="s">
        <v>61</v>
      </c>
    </row>
    <row r="20" spans="1:13" s="31" customFormat="1" ht="26.25">
      <c r="A20" s="25" t="s">
        <v>92</v>
      </c>
      <c r="B20" s="40" t="s">
        <v>8</v>
      </c>
      <c r="C20" s="27">
        <v>560</v>
      </c>
      <c r="D20" s="40" t="s">
        <v>37</v>
      </c>
      <c r="E20" s="28">
        <v>43862</v>
      </c>
      <c r="F20" s="29"/>
      <c r="G20" s="30" t="s">
        <v>119</v>
      </c>
      <c r="H20" s="27">
        <v>560</v>
      </c>
      <c r="I20" s="27"/>
      <c r="J20" s="27">
        <v>560</v>
      </c>
      <c r="K20" s="27"/>
      <c r="L20" s="27"/>
      <c r="M20" s="26" t="s">
        <v>61</v>
      </c>
    </row>
    <row r="21" spans="1:13" s="31" customFormat="1" ht="26.25">
      <c r="A21" s="25" t="s">
        <v>93</v>
      </c>
      <c r="B21" s="40" t="s">
        <v>8</v>
      </c>
      <c r="C21" s="27">
        <v>212.5</v>
      </c>
      <c r="D21" s="40" t="s">
        <v>37</v>
      </c>
      <c r="E21" s="28">
        <v>44013</v>
      </c>
      <c r="F21" s="29"/>
      <c r="G21" s="30" t="s">
        <v>120</v>
      </c>
      <c r="H21" s="27">
        <v>212.5</v>
      </c>
      <c r="I21" s="27"/>
      <c r="J21" s="27">
        <v>212.5</v>
      </c>
      <c r="K21" s="27"/>
      <c r="L21" s="27"/>
      <c r="M21" s="26" t="s">
        <v>61</v>
      </c>
    </row>
    <row r="22" spans="1:13" s="31" customFormat="1" ht="26.25">
      <c r="A22" s="25" t="s">
        <v>21</v>
      </c>
      <c r="B22" s="40" t="s">
        <v>8</v>
      </c>
      <c r="C22" s="27">
        <v>270.83</v>
      </c>
      <c r="D22" s="40" t="s">
        <v>37</v>
      </c>
      <c r="E22" s="28">
        <v>44013</v>
      </c>
      <c r="F22" s="29"/>
      <c r="G22" s="30" t="s">
        <v>121</v>
      </c>
      <c r="H22" s="27">
        <v>270.83</v>
      </c>
      <c r="I22" s="27"/>
      <c r="J22" s="27">
        <v>270.83</v>
      </c>
      <c r="K22" s="27"/>
      <c r="L22" s="27"/>
      <c r="M22" s="26" t="s">
        <v>61</v>
      </c>
    </row>
    <row r="23" spans="1:13" s="31" customFormat="1" ht="26.25">
      <c r="A23" s="25" t="s">
        <v>91</v>
      </c>
      <c r="B23" s="40" t="s">
        <v>8</v>
      </c>
      <c r="C23" s="27">
        <v>450</v>
      </c>
      <c r="D23" s="40" t="s">
        <v>37</v>
      </c>
      <c r="E23" s="28">
        <v>44105</v>
      </c>
      <c r="F23" s="29"/>
      <c r="G23" s="30" t="s">
        <v>122</v>
      </c>
      <c r="H23" s="27">
        <v>450</v>
      </c>
      <c r="I23" s="27"/>
      <c r="J23" s="27">
        <v>450</v>
      </c>
      <c r="K23" s="47"/>
      <c r="L23" s="27"/>
      <c r="M23" s="26" t="s">
        <v>61</v>
      </c>
    </row>
    <row r="24" spans="1:13" s="31" customFormat="1" ht="26.25">
      <c r="A24" s="25" t="s">
        <v>21</v>
      </c>
      <c r="B24" s="40" t="s">
        <v>8</v>
      </c>
      <c r="C24" s="27">
        <v>625</v>
      </c>
      <c r="D24" s="40" t="s">
        <v>37</v>
      </c>
      <c r="E24" s="28">
        <v>44166</v>
      </c>
      <c r="F24" s="29"/>
      <c r="G24" s="30" t="s">
        <v>123</v>
      </c>
      <c r="H24" s="27">
        <v>625</v>
      </c>
      <c r="I24" s="27"/>
      <c r="J24" s="27">
        <v>625</v>
      </c>
      <c r="K24" s="47"/>
      <c r="L24" s="27"/>
      <c r="M24" s="26" t="s">
        <v>61</v>
      </c>
    </row>
    <row r="25" spans="1:13" s="31" customFormat="1" ht="26.25">
      <c r="A25" s="25" t="s">
        <v>144</v>
      </c>
      <c r="B25" s="40" t="s">
        <v>8</v>
      </c>
      <c r="C25" s="27">
        <v>3300</v>
      </c>
      <c r="D25" s="40" t="s">
        <v>37</v>
      </c>
      <c r="E25" s="28">
        <v>43952</v>
      </c>
      <c r="F25" s="29"/>
      <c r="G25" s="30" t="s">
        <v>145</v>
      </c>
      <c r="H25" s="27">
        <v>3300</v>
      </c>
      <c r="I25" s="27"/>
      <c r="J25" s="27">
        <v>3300</v>
      </c>
      <c r="K25" s="47"/>
      <c r="L25" s="27"/>
      <c r="M25" s="26" t="s">
        <v>61</v>
      </c>
    </row>
    <row r="26" spans="1:13" s="31" customFormat="1" ht="26.25">
      <c r="A26" s="25" t="s">
        <v>150</v>
      </c>
      <c r="B26" s="40" t="s">
        <v>8</v>
      </c>
      <c r="C26" s="27">
        <v>499</v>
      </c>
      <c r="D26" s="40" t="s">
        <v>37</v>
      </c>
      <c r="E26" s="28">
        <v>44593</v>
      </c>
      <c r="F26" s="29"/>
      <c r="G26" s="30" t="s">
        <v>151</v>
      </c>
      <c r="H26" s="27">
        <v>499</v>
      </c>
      <c r="I26" s="27"/>
      <c r="J26" s="27">
        <v>499</v>
      </c>
      <c r="K26" s="27">
        <f>SUM(J16:J26)</f>
        <v>12642.33</v>
      </c>
      <c r="L26" s="27"/>
      <c r="M26" s="26" t="s">
        <v>61</v>
      </c>
    </row>
    <row r="27" spans="1:13" ht="26.25">
      <c r="A27" s="7" t="s">
        <v>45</v>
      </c>
      <c r="B27" s="39" t="s">
        <v>2</v>
      </c>
      <c r="C27" s="8">
        <v>512</v>
      </c>
      <c r="D27" s="39" t="s">
        <v>46</v>
      </c>
      <c r="E27" s="12">
        <v>40664</v>
      </c>
      <c r="F27" s="9"/>
      <c r="G27" s="17" t="s">
        <v>124</v>
      </c>
      <c r="H27" s="8">
        <f>J27/2</f>
        <v>256</v>
      </c>
      <c r="I27" s="8"/>
      <c r="J27" s="8">
        <v>512</v>
      </c>
      <c r="K27" s="8"/>
      <c r="L27" s="8"/>
      <c r="M27" s="16" t="s">
        <v>68</v>
      </c>
    </row>
    <row r="28" spans="1:13" ht="26.25">
      <c r="A28" s="7" t="s">
        <v>20</v>
      </c>
      <c r="B28" s="39" t="s">
        <v>2</v>
      </c>
      <c r="C28" s="8">
        <v>583</v>
      </c>
      <c r="D28" s="39" t="s">
        <v>46</v>
      </c>
      <c r="E28" s="12">
        <v>42156</v>
      </c>
      <c r="F28" s="9"/>
      <c r="G28" s="17" t="s">
        <v>125</v>
      </c>
      <c r="H28" s="8">
        <v>583</v>
      </c>
      <c r="I28" s="8"/>
      <c r="J28" s="8">
        <v>583</v>
      </c>
      <c r="K28" s="8"/>
      <c r="L28" s="8"/>
      <c r="M28" s="16" t="s">
        <v>68</v>
      </c>
    </row>
    <row r="29" spans="1:13" ht="30">
      <c r="A29" s="7" t="s">
        <v>47</v>
      </c>
      <c r="B29" s="39" t="s">
        <v>2</v>
      </c>
      <c r="C29" s="8">
        <v>3513</v>
      </c>
      <c r="D29" s="39" t="s">
        <v>46</v>
      </c>
      <c r="E29" s="12">
        <v>40664</v>
      </c>
      <c r="F29" s="9"/>
      <c r="G29" s="17" t="s">
        <v>155</v>
      </c>
      <c r="H29" s="8">
        <f>J29/3</f>
        <v>1171</v>
      </c>
      <c r="I29" s="8"/>
      <c r="J29" s="8">
        <v>3513</v>
      </c>
      <c r="K29" s="11"/>
      <c r="L29" s="8"/>
      <c r="M29" s="16" t="s">
        <v>68</v>
      </c>
    </row>
    <row r="30" spans="1:13" ht="26.25">
      <c r="A30" s="15" t="s">
        <v>47</v>
      </c>
      <c r="B30" s="40" t="s">
        <v>2</v>
      </c>
      <c r="C30" s="8">
        <v>993.64</v>
      </c>
      <c r="D30" s="40" t="s">
        <v>46</v>
      </c>
      <c r="E30" s="12">
        <v>43800</v>
      </c>
      <c r="F30" s="9"/>
      <c r="G30" s="17" t="s">
        <v>126</v>
      </c>
      <c r="H30" s="8">
        <f>C30/2</f>
        <v>496.82</v>
      </c>
      <c r="I30" s="8"/>
      <c r="J30" s="8">
        <f>C30</f>
        <v>993.64</v>
      </c>
      <c r="K30" s="11"/>
      <c r="L30" s="8"/>
      <c r="M30" s="16" t="s">
        <v>68</v>
      </c>
    </row>
    <row r="31" spans="1:13" ht="26.25">
      <c r="A31" s="15" t="s">
        <v>85</v>
      </c>
      <c r="B31" s="40" t="s">
        <v>2</v>
      </c>
      <c r="C31" s="8">
        <v>250</v>
      </c>
      <c r="D31" s="40" t="s">
        <v>46</v>
      </c>
      <c r="E31" s="12">
        <v>43891</v>
      </c>
      <c r="F31" s="9"/>
      <c r="G31" s="17" t="s">
        <v>127</v>
      </c>
      <c r="H31" s="8">
        <v>250</v>
      </c>
      <c r="I31" s="8"/>
      <c r="J31" s="8">
        <v>250</v>
      </c>
      <c r="K31" s="11"/>
      <c r="L31" s="8"/>
      <c r="M31" s="16" t="s">
        <v>68</v>
      </c>
    </row>
    <row r="32" spans="1:13" ht="26.25">
      <c r="A32" s="15" t="s">
        <v>84</v>
      </c>
      <c r="B32" s="40" t="s">
        <v>2</v>
      </c>
      <c r="C32" s="8">
        <v>100</v>
      </c>
      <c r="D32" s="40" t="s">
        <v>46</v>
      </c>
      <c r="E32" s="12">
        <v>39295</v>
      </c>
      <c r="F32" s="9"/>
      <c r="G32" s="17" t="s">
        <v>128</v>
      </c>
      <c r="H32" s="8">
        <v>100</v>
      </c>
      <c r="I32" s="8"/>
      <c r="J32" s="8">
        <v>50</v>
      </c>
      <c r="K32" s="4"/>
      <c r="L32" s="8"/>
      <c r="M32" s="16" t="s">
        <v>68</v>
      </c>
    </row>
    <row r="33" spans="1:13" ht="26.25">
      <c r="A33" s="15" t="s">
        <v>157</v>
      </c>
      <c r="B33" s="40" t="s">
        <v>2</v>
      </c>
      <c r="C33" s="8">
        <v>3150</v>
      </c>
      <c r="D33" s="40"/>
      <c r="E33" s="12">
        <v>44927</v>
      </c>
      <c r="F33" s="9"/>
      <c r="G33" s="17" t="s">
        <v>158</v>
      </c>
      <c r="H33" s="8">
        <v>3150</v>
      </c>
      <c r="I33" s="8"/>
      <c r="J33" s="8">
        <v>3150</v>
      </c>
      <c r="K33" s="8">
        <f>SUM(J27:J33)</f>
        <v>9051.64</v>
      </c>
      <c r="L33" s="8"/>
      <c r="M33" s="16" t="s">
        <v>68</v>
      </c>
    </row>
    <row r="34" spans="1:13" ht="26.25">
      <c r="A34" s="7" t="s">
        <v>3</v>
      </c>
      <c r="B34" s="26" t="s">
        <v>142</v>
      </c>
      <c r="C34" s="8">
        <v>3574</v>
      </c>
      <c r="D34" s="39" t="s">
        <v>46</v>
      </c>
      <c r="E34" s="9">
        <v>2012</v>
      </c>
      <c r="F34" s="9"/>
      <c r="G34" s="17" t="s">
        <v>138</v>
      </c>
      <c r="H34" s="8"/>
      <c r="I34" s="8"/>
      <c r="J34" s="8">
        <v>3574</v>
      </c>
      <c r="K34" s="8"/>
      <c r="L34" s="8"/>
      <c r="M34" s="16" t="s">
        <v>62</v>
      </c>
    </row>
    <row r="35" spans="1:13" ht="26.25">
      <c r="A35" s="15" t="s">
        <v>83</v>
      </c>
      <c r="B35" s="26" t="s">
        <v>142</v>
      </c>
      <c r="C35" s="8"/>
      <c r="D35" s="40" t="s">
        <v>46</v>
      </c>
      <c r="E35" s="9"/>
      <c r="F35" s="9"/>
      <c r="G35" s="17" t="s">
        <v>129</v>
      </c>
      <c r="H35" s="8">
        <v>300</v>
      </c>
      <c r="I35" s="8"/>
      <c r="J35" s="8">
        <v>3000</v>
      </c>
      <c r="K35" s="8"/>
      <c r="L35" s="8"/>
      <c r="M35" s="16" t="s">
        <v>88</v>
      </c>
    </row>
    <row r="36" spans="1:13" ht="26.25">
      <c r="A36" s="15" t="s">
        <v>82</v>
      </c>
      <c r="B36" s="26" t="s">
        <v>142</v>
      </c>
      <c r="C36" s="8">
        <v>132</v>
      </c>
      <c r="D36" s="40" t="s">
        <v>46</v>
      </c>
      <c r="E36" s="12">
        <v>43800</v>
      </c>
      <c r="F36" s="9"/>
      <c r="G36" s="17" t="s">
        <v>130</v>
      </c>
      <c r="H36" s="8">
        <v>132</v>
      </c>
      <c r="I36" s="8"/>
      <c r="J36" s="8">
        <v>132</v>
      </c>
      <c r="K36" s="8"/>
      <c r="L36" s="8"/>
      <c r="M36" s="16" t="s">
        <v>62</v>
      </c>
    </row>
    <row r="37" spans="1:13" ht="40.5">
      <c r="A37" s="15" t="s">
        <v>79</v>
      </c>
      <c r="B37" s="26" t="s">
        <v>142</v>
      </c>
      <c r="C37" s="8">
        <v>249</v>
      </c>
      <c r="D37" s="40" t="s">
        <v>46</v>
      </c>
      <c r="E37" s="12">
        <v>43739</v>
      </c>
      <c r="F37" s="9"/>
      <c r="G37" s="17" t="s">
        <v>131</v>
      </c>
      <c r="H37" s="23" t="s">
        <v>80</v>
      </c>
      <c r="I37" s="8"/>
      <c r="J37" s="8">
        <v>249</v>
      </c>
      <c r="K37" s="8"/>
      <c r="L37" s="8"/>
      <c r="M37" s="16" t="s">
        <v>88</v>
      </c>
    </row>
    <row r="38" spans="1:13" ht="26.25">
      <c r="A38" s="15" t="s">
        <v>81</v>
      </c>
      <c r="B38" s="26" t="s">
        <v>142</v>
      </c>
      <c r="C38" s="8">
        <v>134</v>
      </c>
      <c r="D38" s="40" t="s">
        <v>46</v>
      </c>
      <c r="E38" s="12">
        <v>43770</v>
      </c>
      <c r="F38" s="9"/>
      <c r="G38" s="17" t="s">
        <v>132</v>
      </c>
      <c r="H38" s="23">
        <v>33.5</v>
      </c>
      <c r="I38" s="8"/>
      <c r="J38" s="8">
        <v>134</v>
      </c>
      <c r="K38" s="8"/>
      <c r="L38" s="8"/>
      <c r="M38" s="16" t="s">
        <v>88</v>
      </c>
    </row>
    <row r="39" spans="1:13" ht="26.25">
      <c r="A39" s="15" t="s">
        <v>79</v>
      </c>
      <c r="B39" s="26" t="s">
        <v>142</v>
      </c>
      <c r="C39" s="8">
        <v>219</v>
      </c>
      <c r="D39" s="40" t="s">
        <v>46</v>
      </c>
      <c r="E39" s="12">
        <v>44136</v>
      </c>
      <c r="F39" s="9"/>
      <c r="G39" s="17" t="s">
        <v>156</v>
      </c>
      <c r="H39" s="23" t="s">
        <v>94</v>
      </c>
      <c r="I39" s="8"/>
      <c r="J39" s="8">
        <v>219</v>
      </c>
      <c r="K39" s="8"/>
      <c r="L39" s="8"/>
      <c r="M39" s="16" t="s">
        <v>88</v>
      </c>
    </row>
    <row r="40" spans="1:13" ht="26.25">
      <c r="A40" s="15" t="s">
        <v>79</v>
      </c>
      <c r="B40" s="26" t="s">
        <v>142</v>
      </c>
      <c r="C40" s="8">
        <v>502.8</v>
      </c>
      <c r="D40" s="40"/>
      <c r="E40" s="12">
        <v>44805</v>
      </c>
      <c r="F40" s="9"/>
      <c r="G40" s="17" t="s">
        <v>159</v>
      </c>
      <c r="H40" s="23" t="s">
        <v>160</v>
      </c>
      <c r="I40" s="8"/>
      <c r="J40" s="8">
        <v>502.8</v>
      </c>
      <c r="K40" s="8"/>
      <c r="L40" s="8"/>
      <c r="M40" s="16" t="s">
        <v>88</v>
      </c>
    </row>
    <row r="41" spans="1:13" ht="26.25">
      <c r="A41" s="15" t="s">
        <v>161</v>
      </c>
      <c r="B41" s="26" t="s">
        <v>142</v>
      </c>
      <c r="C41" s="8">
        <v>100</v>
      </c>
      <c r="D41" s="40"/>
      <c r="E41" s="12">
        <v>44958</v>
      </c>
      <c r="F41" s="9"/>
      <c r="G41" s="17" t="s">
        <v>162</v>
      </c>
      <c r="H41" s="23">
        <v>100</v>
      </c>
      <c r="I41" s="8"/>
      <c r="J41" s="8">
        <v>2</v>
      </c>
      <c r="K41" s="8"/>
      <c r="L41" s="8"/>
      <c r="M41" s="16" t="s">
        <v>88</v>
      </c>
    </row>
    <row r="42" spans="1:13" ht="26.25">
      <c r="A42" s="15" t="s">
        <v>81</v>
      </c>
      <c r="B42" s="26" t="s">
        <v>142</v>
      </c>
      <c r="C42" s="8">
        <v>172</v>
      </c>
      <c r="D42" s="40" t="s">
        <v>46</v>
      </c>
      <c r="E42" s="12">
        <v>44136</v>
      </c>
      <c r="F42" s="9"/>
      <c r="G42" s="17" t="s">
        <v>132</v>
      </c>
      <c r="H42" s="35">
        <v>43</v>
      </c>
      <c r="I42" s="8"/>
      <c r="J42" s="8">
        <v>172</v>
      </c>
      <c r="K42" s="8"/>
      <c r="L42" s="8"/>
      <c r="M42" s="16" t="s">
        <v>88</v>
      </c>
    </row>
    <row r="43" spans="1:13" ht="40.5">
      <c r="A43" s="7" t="s">
        <v>4</v>
      </c>
      <c r="B43" s="26" t="s">
        <v>142</v>
      </c>
      <c r="C43" s="8">
        <v>23000</v>
      </c>
      <c r="D43" s="39" t="s">
        <v>48</v>
      </c>
      <c r="E43" s="10">
        <v>2021</v>
      </c>
      <c r="F43" s="9"/>
      <c r="G43" s="17" t="s">
        <v>143</v>
      </c>
      <c r="H43" s="8">
        <v>2300</v>
      </c>
      <c r="I43" s="8"/>
      <c r="J43" s="8">
        <f>10*2300</f>
        <v>23000</v>
      </c>
      <c r="K43" s="8"/>
      <c r="L43" s="8"/>
      <c r="M43" s="16" t="s">
        <v>4</v>
      </c>
    </row>
    <row r="44" spans="1:13" ht="26.25">
      <c r="A44" s="7" t="s">
        <v>5</v>
      </c>
      <c r="B44" s="26" t="s">
        <v>142</v>
      </c>
      <c r="C44" s="8">
        <v>2782</v>
      </c>
      <c r="D44" s="39" t="s">
        <v>46</v>
      </c>
      <c r="E44" s="9">
        <v>1995</v>
      </c>
      <c r="F44" s="9"/>
      <c r="G44" s="17" t="s">
        <v>133</v>
      </c>
      <c r="H44" s="8">
        <v>2782</v>
      </c>
      <c r="I44" s="8"/>
      <c r="J44" s="8">
        <v>2782</v>
      </c>
      <c r="K44" s="8"/>
      <c r="L44" s="8"/>
      <c r="M44" s="16" t="s">
        <v>69</v>
      </c>
    </row>
    <row r="45" spans="1:13" ht="40.5">
      <c r="A45" s="7" t="s">
        <v>6</v>
      </c>
      <c r="B45" s="26" t="s">
        <v>142</v>
      </c>
      <c r="C45" s="8">
        <v>25153</v>
      </c>
      <c r="D45" s="41" t="s">
        <v>50</v>
      </c>
      <c r="E45" s="16" t="s">
        <v>95</v>
      </c>
      <c r="F45" s="9"/>
      <c r="G45" s="17" t="s">
        <v>134</v>
      </c>
      <c r="H45" s="8">
        <f>J45/7</f>
        <v>3593.285714285714</v>
      </c>
      <c r="I45" s="8"/>
      <c r="J45" s="8">
        <v>25153</v>
      </c>
      <c r="K45" s="8"/>
      <c r="L45" s="8"/>
      <c r="M45" s="16" t="s">
        <v>65</v>
      </c>
    </row>
    <row r="46" spans="1:13" ht="30">
      <c r="A46" s="22" t="s">
        <v>51</v>
      </c>
      <c r="B46" s="26" t="s">
        <v>142</v>
      </c>
      <c r="C46" s="8">
        <v>330000</v>
      </c>
      <c r="D46" s="39" t="s">
        <v>46</v>
      </c>
      <c r="E46" s="9"/>
      <c r="F46" s="9"/>
      <c r="G46" s="17" t="s">
        <v>163</v>
      </c>
      <c r="H46" s="8"/>
      <c r="I46" s="8"/>
      <c r="J46" s="8">
        <v>330000</v>
      </c>
      <c r="K46" s="8"/>
      <c r="L46" s="8"/>
      <c r="M46" s="16" t="s">
        <v>66</v>
      </c>
    </row>
    <row r="47" spans="1:13" ht="26.25">
      <c r="A47" s="7" t="s">
        <v>7</v>
      </c>
      <c r="B47" s="26" t="s">
        <v>142</v>
      </c>
      <c r="C47" s="8">
        <v>7052</v>
      </c>
      <c r="D47" s="39" t="s">
        <v>46</v>
      </c>
      <c r="E47" s="9"/>
      <c r="F47" s="9"/>
      <c r="G47" s="17" t="s">
        <v>146</v>
      </c>
      <c r="H47" s="8"/>
      <c r="I47" s="8"/>
      <c r="J47" s="8">
        <v>7052</v>
      </c>
      <c r="K47" s="8"/>
      <c r="L47" s="8"/>
      <c r="M47" s="16" t="s">
        <v>70</v>
      </c>
    </row>
    <row r="48" spans="1:13" ht="26.25">
      <c r="A48" s="7" t="s">
        <v>23</v>
      </c>
      <c r="B48" s="26" t="s">
        <v>142</v>
      </c>
      <c r="C48" s="8">
        <v>3315</v>
      </c>
      <c r="D48" s="39" t="s">
        <v>46</v>
      </c>
      <c r="E48" s="12">
        <v>42887</v>
      </c>
      <c r="F48" s="9"/>
      <c r="G48" s="17" t="s">
        <v>135</v>
      </c>
      <c r="H48" s="8"/>
      <c r="I48" s="8"/>
      <c r="J48" s="8">
        <v>3315</v>
      </c>
      <c r="K48" s="4"/>
      <c r="L48" s="8"/>
      <c r="M48" s="16" t="s">
        <v>71</v>
      </c>
    </row>
    <row r="49" spans="1:13" ht="26.25">
      <c r="A49" s="15" t="s">
        <v>78</v>
      </c>
      <c r="B49" s="26" t="s">
        <v>142</v>
      </c>
      <c r="C49" s="8">
        <v>5791.67</v>
      </c>
      <c r="D49" s="40" t="s">
        <v>46</v>
      </c>
      <c r="E49" s="12">
        <v>43525</v>
      </c>
      <c r="F49" s="9"/>
      <c r="G49" s="17" t="s">
        <v>136</v>
      </c>
      <c r="H49" s="8">
        <v>5791.67</v>
      </c>
      <c r="I49" s="8"/>
      <c r="J49" s="8">
        <v>5791.67</v>
      </c>
      <c r="K49" s="8">
        <f>SUM(J34:J49)</f>
        <v>405078.47</v>
      </c>
      <c r="L49" s="8"/>
      <c r="M49" s="16" t="s">
        <v>71</v>
      </c>
    </row>
    <row r="50" spans="1:13" ht="26.25">
      <c r="A50" s="7" t="s">
        <v>52</v>
      </c>
      <c r="B50" s="33" t="s">
        <v>15</v>
      </c>
      <c r="C50" s="8">
        <v>7035</v>
      </c>
      <c r="D50" s="42" t="s">
        <v>53</v>
      </c>
      <c r="E50" s="16" t="s">
        <v>165</v>
      </c>
      <c r="F50" s="9"/>
      <c r="G50" s="17" t="s">
        <v>164</v>
      </c>
      <c r="H50" s="8">
        <f>J50/2</f>
        <v>2470</v>
      </c>
      <c r="I50" s="8"/>
      <c r="J50" s="8">
        <v>4940</v>
      </c>
      <c r="K50" s="8"/>
      <c r="L50" s="8"/>
      <c r="M50" s="16" t="s">
        <v>72</v>
      </c>
    </row>
    <row r="51" spans="1:13" ht="30">
      <c r="A51" s="15" t="s">
        <v>166</v>
      </c>
      <c r="B51" s="26" t="s">
        <v>15</v>
      </c>
      <c r="C51" s="8">
        <v>1979.7</v>
      </c>
      <c r="D51" s="42" t="s">
        <v>168</v>
      </c>
      <c r="E51" s="43">
        <v>44621</v>
      </c>
      <c r="F51" s="9"/>
      <c r="G51" s="17" t="s">
        <v>167</v>
      </c>
      <c r="H51" s="8"/>
      <c r="I51" s="8"/>
      <c r="J51" s="8"/>
      <c r="K51" s="8"/>
      <c r="L51" s="8"/>
      <c r="M51" s="16"/>
    </row>
    <row r="52" spans="1:13" ht="26.25">
      <c r="A52" s="7" t="s">
        <v>16</v>
      </c>
      <c r="B52" s="33" t="s">
        <v>15</v>
      </c>
      <c r="C52" s="8">
        <v>1654</v>
      </c>
      <c r="D52" s="39" t="s">
        <v>18</v>
      </c>
      <c r="E52" s="9">
        <v>2014</v>
      </c>
      <c r="F52" s="9"/>
      <c r="G52" s="17" t="s">
        <v>137</v>
      </c>
      <c r="H52" s="8">
        <v>1654</v>
      </c>
      <c r="I52" s="8"/>
      <c r="J52" s="8">
        <v>1654</v>
      </c>
      <c r="K52" s="8"/>
      <c r="L52" s="8"/>
      <c r="M52" s="16" t="s">
        <v>66</v>
      </c>
    </row>
    <row r="53" spans="1:13" ht="26.25">
      <c r="A53" s="7" t="s">
        <v>17</v>
      </c>
      <c r="B53" s="33" t="s">
        <v>15</v>
      </c>
      <c r="C53" s="8">
        <v>2748</v>
      </c>
      <c r="D53" s="39" t="s">
        <v>19</v>
      </c>
      <c r="E53" s="9">
        <v>2014</v>
      </c>
      <c r="F53" s="9"/>
      <c r="G53" s="17" t="s">
        <v>137</v>
      </c>
      <c r="H53" s="8">
        <v>2748</v>
      </c>
      <c r="I53" s="8"/>
      <c r="J53" s="8">
        <v>2748</v>
      </c>
      <c r="K53" s="11"/>
      <c r="L53" s="8"/>
      <c r="M53" s="16" t="s">
        <v>73</v>
      </c>
    </row>
    <row r="54" spans="1:13" ht="51">
      <c r="A54" s="15" t="s">
        <v>139</v>
      </c>
      <c r="B54" s="26" t="s">
        <v>15</v>
      </c>
      <c r="C54" s="8"/>
      <c r="D54" s="42" t="s">
        <v>170</v>
      </c>
      <c r="E54" s="9" t="s">
        <v>140</v>
      </c>
      <c r="F54" s="9"/>
      <c r="G54" s="17" t="s">
        <v>169</v>
      </c>
      <c r="H54" s="8" t="s">
        <v>141</v>
      </c>
      <c r="I54" s="8"/>
      <c r="J54" s="8">
        <v>9000</v>
      </c>
      <c r="K54" s="4"/>
      <c r="L54" s="8"/>
      <c r="M54" s="16" t="s">
        <v>58</v>
      </c>
    </row>
    <row r="55" spans="1:13" ht="26.25">
      <c r="A55" s="15" t="s">
        <v>54</v>
      </c>
      <c r="B55" s="26" t="s">
        <v>15</v>
      </c>
      <c r="C55" s="8">
        <v>1</v>
      </c>
      <c r="D55" s="40" t="s">
        <v>55</v>
      </c>
      <c r="E55" s="9"/>
      <c r="F55" s="9"/>
      <c r="G55" s="17" t="s">
        <v>152</v>
      </c>
      <c r="H55" s="8">
        <v>500</v>
      </c>
      <c r="I55" s="8"/>
      <c r="J55" s="8">
        <v>15000</v>
      </c>
      <c r="K55" s="24">
        <f>SUM(J50:J55)</f>
        <v>33342</v>
      </c>
      <c r="L55" s="8"/>
      <c r="M55" s="16" t="s">
        <v>58</v>
      </c>
    </row>
    <row r="56" spans="10:11" ht="12.75">
      <c r="J56" s="14">
        <f>SUM(J3:J55)</f>
        <v>1344324.44</v>
      </c>
      <c r="K56" s="14">
        <f>K55+K49+K42+K33+K26+K15</f>
        <v>1344324.44</v>
      </c>
    </row>
    <row r="58" spans="1:13" ht="12.75">
      <c r="A58" s="18"/>
      <c r="B58" s="46"/>
      <c r="C58" s="19"/>
      <c r="D58" s="20"/>
      <c r="E58" s="20"/>
      <c r="F58" s="20"/>
      <c r="G58" s="18"/>
      <c r="H58" s="19"/>
      <c r="I58" s="19"/>
      <c r="J58" s="19"/>
      <c r="K58" s="19"/>
      <c r="L58" s="19"/>
      <c r="M58" s="4"/>
    </row>
    <row r="59" spans="1:13" ht="12.75">
      <c r="A59" s="48" t="s">
        <v>171</v>
      </c>
      <c r="B59" s="48"/>
      <c r="C59" s="8"/>
      <c r="D59" s="9"/>
      <c r="E59" s="9"/>
      <c r="F59" s="9"/>
      <c r="G59" s="11"/>
      <c r="H59" s="8"/>
      <c r="I59" s="8"/>
      <c r="J59" s="8"/>
      <c r="K59" s="8"/>
      <c r="L59" s="8"/>
      <c r="M59" s="4"/>
    </row>
    <row r="60" spans="1:13" s="31" customFormat="1" ht="12.75">
      <c r="A60" s="32"/>
      <c r="B60" s="33"/>
      <c r="C60" s="27"/>
      <c r="D60" s="33"/>
      <c r="E60" s="28"/>
      <c r="F60" s="29"/>
      <c r="G60" s="30"/>
      <c r="H60" s="27"/>
      <c r="I60" s="27"/>
      <c r="J60" s="27"/>
      <c r="K60" s="27"/>
      <c r="L60" s="27"/>
      <c r="M60" s="36"/>
    </row>
    <row r="61" spans="1:13" ht="12.75">
      <c r="A61" s="15" t="s">
        <v>172</v>
      </c>
      <c r="B61" s="26"/>
      <c r="C61" s="8"/>
      <c r="D61" s="26"/>
      <c r="E61" s="12"/>
      <c r="F61" s="9"/>
      <c r="G61" s="17"/>
      <c r="H61" s="8"/>
      <c r="I61" s="8"/>
      <c r="J61" s="8"/>
      <c r="K61" s="11"/>
      <c r="L61" s="8"/>
      <c r="M61" s="37"/>
    </row>
    <row r="62" ht="12.75">
      <c r="M62" s="20"/>
    </row>
  </sheetData>
  <sheetProtection/>
  <mergeCells count="2">
    <mergeCell ref="A59:B59"/>
    <mergeCell ref="A1:L1"/>
  </mergeCells>
  <printOptions horizontalCentered="1"/>
  <pageMargins left="0" right="0" top="0" bottom="0" header="0.31496062992125984" footer="0.31496062992125984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Louth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Brightmore</dc:creator>
  <cp:keywords/>
  <dc:description/>
  <cp:lastModifiedBy>admin</cp:lastModifiedBy>
  <cp:lastPrinted>2023-04-04T12:11:40Z</cp:lastPrinted>
  <dcterms:created xsi:type="dcterms:W3CDTF">2007-08-10T12:16:33Z</dcterms:created>
  <dcterms:modified xsi:type="dcterms:W3CDTF">2023-04-04T12:11:43Z</dcterms:modified>
  <cp:category/>
  <cp:version/>
  <cp:contentType/>
  <cp:contentStatus/>
</cp:coreProperties>
</file>